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noc\Desktop\Podpisywanie umów\kolejne podpisywania\"/>
    </mc:Choice>
  </mc:AlternateContent>
  <xr:revisionPtr revIDLastSave="0" documentId="13_ncr:1_{58F2D9DF-1432-4F23-A9A7-4F0C76874C25}" xr6:coauthVersionLast="36" xr6:coauthVersionMax="36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podst'!$A$1:$O$9</definedName>
    <definedName name="_xlnm.Print_Titles" localSheetId="0">'gm + pow podst'!$1:$1</definedName>
  </definedNames>
  <calcPr calcId="191029"/>
</workbook>
</file>

<file path=xl/calcChain.xml><?xml version="1.0" encoding="utf-8"?>
<calcChain xmlns="http://schemas.openxmlformats.org/spreadsheetml/2006/main">
  <c r="L7" i="13" l="1"/>
  <c r="M7" i="13" s="1"/>
  <c r="M9" i="13" s="1"/>
  <c r="I9" i="13"/>
  <c r="K9" i="13"/>
  <c r="L9" i="13" l="1"/>
  <c r="O7" i="13"/>
  <c r="O9" i="13" s="1"/>
</calcChain>
</file>

<file path=xl/sharedStrings.xml><?xml version="1.0" encoding="utf-8"?>
<sst xmlns="http://schemas.openxmlformats.org/spreadsheetml/2006/main" count="65" uniqueCount="44">
  <si>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</si>
  <si>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</si>
  <si>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</si>
  <si>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</si>
  <si>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</si>
  <si>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</si>
  <si>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</si>
  <si>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</si>
  <si>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</si>
  <si>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</si>
  <si>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</si>
  <si>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</si>
  <si>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</si>
  <si>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</si>
  <si>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</si>
  <si>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13/P/R/N7/2023</t>
  </si>
  <si>
    <t>14/P/R/N7/2023</t>
  </si>
  <si>
    <t>N</t>
  </si>
  <si>
    <t>Powiat Myślenicki</t>
  </si>
  <si>
    <t>Remont drogi powiatowej nr K1932 Banowice - Brzezowa - Kornatka od km 7+980 do km 9+970 w miejscowości Kornatka, Powiat Myślenicki</t>
  </si>
  <si>
    <t>Remont drogi powiatowej nr K1959 Podolany - Kwapinka - Komorniki od km 2+735 do km 3+485 w miejscowości Mierzeń, Komorniki, Powiat Myślenicki</t>
  </si>
  <si>
    <t>R</t>
  </si>
  <si>
    <t>15.05.2023-15.12.2023</t>
  </si>
  <si>
    <t>myślenicki</t>
  </si>
  <si>
    <t>Gmina Lubień</t>
  </si>
  <si>
    <t>Gmina Myślenice</t>
  </si>
  <si>
    <t>Gmina Siepraw</t>
  </si>
  <si>
    <t>Gmina Raciechowice</t>
  </si>
  <si>
    <t>116/G/R/N7/2023</t>
  </si>
  <si>
    <t>137/G/R/N7/2023</t>
  </si>
  <si>
    <t>177/G/R/N7/2023</t>
  </si>
  <si>
    <t>165/G/R/N7/2023</t>
  </si>
  <si>
    <t>164/G/R/N7/2023</t>
  </si>
  <si>
    <t>Remont drogi gminnej nr 540178K od km 2+467 do km 3+027 w miejscowości Lubień</t>
  </si>
  <si>
    <t>Remont drogi gminnej nr 540280K odcinek nr I w km 0+000,00 - 0+515,00, odcinek nr II w km 1+006,00 - 1+717,00 w miejscowości Głogoczów i w miejscowości Krzyszkowice, Gmina Myślenice</t>
  </si>
  <si>
    <t>Remont Drogi Gminnej nr 540307K w km 0+000 -1+505 na działce nr 13 położonej w miejscowości Łyczanka, gmina Siepraw</t>
  </si>
  <si>
    <t>Remont drogi gminnej Gruszów za Las 540504K w Gminie Raciechowice w kilometrażu 0+700-1+439</t>
  </si>
  <si>
    <t>Remont drogi gminnej Dąbie - Bukownik 540502K w gminie Raciechowice w kilometrażu 0+000-0+800</t>
  </si>
  <si>
    <t>1.04.2023-20.03.2024</t>
  </si>
  <si>
    <t>01.05.2023-30.09.2023</t>
  </si>
  <si>
    <t>1.06.2023-31.05.2024</t>
  </si>
  <si>
    <t>06.02.2023-30.10.2023</t>
  </si>
  <si>
    <t>06.02.2023-30.11.2023</t>
  </si>
  <si>
    <t>Razem powiat myślenicki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</si>
</sst>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0"/>
    <numFmt numFmtId="167" formatCode="_-* #,##0.000_-;\-* #,##0.0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167" fontId="0" fillId="2" borderId="1" xfId="5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7" fontId="1" fillId="2" borderId="1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13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A9" sqref="A9:G9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8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</cols>
  <sheetData>
    <row r="1" spans="1:15" ht="33.75" customHeight="1" x14ac:dyDescent="0.25">
      <c r="A1" s="12" t="s">
        <v>0</v>
      </c>
      <c r="B1" s="12" t="s">
        <v>1</v>
      </c>
      <c r="C1" s="12" t="s">
        <v>14</v>
      </c>
      <c r="D1" s="27" t="s">
        <v>2</v>
      </c>
      <c r="E1" s="12" t="s">
        <v>12</v>
      </c>
      <c r="F1" s="12" t="s">
        <v>8</v>
      </c>
      <c r="G1" s="12" t="s">
        <v>3</v>
      </c>
      <c r="H1" s="12" t="s">
        <v>11</v>
      </c>
      <c r="I1" s="12" t="s">
        <v>4</v>
      </c>
      <c r="J1" s="12" t="s">
        <v>10</v>
      </c>
      <c r="K1" s="12" t="s">
        <v>5</v>
      </c>
      <c r="L1" s="12" t="s">
        <v>9</v>
      </c>
      <c r="M1" s="12" t="s">
        <v>7</v>
      </c>
      <c r="N1" s="12" t="s">
        <v>6</v>
      </c>
      <c r="O1" s="26" t="s">
        <v>13</v>
      </c>
    </row>
    <row r="2" spans="1:15" s="4" customFormat="1" ht="45" x14ac:dyDescent="0.25">
      <c r="A2" s="22">
        <v>1</v>
      </c>
      <c r="B2" s="14" t="s">
        <v>15</v>
      </c>
      <c r="C2" s="14" t="s">
        <v>17</v>
      </c>
      <c r="D2" s="15" t="s">
        <v>18</v>
      </c>
      <c r="E2" s="16">
        <v>1209</v>
      </c>
      <c r="F2" s="24" t="s">
        <v>23</v>
      </c>
      <c r="G2" s="17" t="s">
        <v>19</v>
      </c>
      <c r="H2" s="14" t="s">
        <v>21</v>
      </c>
      <c r="I2" s="18">
        <v>1.99</v>
      </c>
      <c r="J2" s="19" t="s">
        <v>22</v>
      </c>
      <c r="K2" s="23">
        <v>1000000</v>
      </c>
      <c r="L2" s="23">
        <v>800000</v>
      </c>
      <c r="M2" s="20">
        <v>200000</v>
      </c>
      <c r="N2" s="21">
        <v>0.8</v>
      </c>
      <c r="O2" s="23">
        <v>800000</v>
      </c>
    </row>
    <row r="3" spans="1:15" s="4" customFormat="1" ht="45" x14ac:dyDescent="0.25">
      <c r="A3" s="22">
        <v>2</v>
      </c>
      <c r="B3" s="14" t="s">
        <v>16</v>
      </c>
      <c r="C3" s="14" t="s">
        <v>17</v>
      </c>
      <c r="D3" s="15" t="s">
        <v>18</v>
      </c>
      <c r="E3" s="16">
        <v>1209</v>
      </c>
      <c r="F3" s="24" t="s">
        <v>23</v>
      </c>
      <c r="G3" s="17" t="s">
        <v>20</v>
      </c>
      <c r="H3" s="14" t="s">
        <v>21</v>
      </c>
      <c r="I3" s="18">
        <v>0.75</v>
      </c>
      <c r="J3" s="19" t="s">
        <v>22</v>
      </c>
      <c r="K3" s="23">
        <v>580000</v>
      </c>
      <c r="L3" s="23">
        <v>464000</v>
      </c>
      <c r="M3" s="20">
        <v>116000</v>
      </c>
      <c r="N3" s="21">
        <v>0.8</v>
      </c>
      <c r="O3" s="23">
        <v>464000</v>
      </c>
    </row>
    <row r="4" spans="1:15" s="4" customFormat="1" ht="30" x14ac:dyDescent="0.25">
      <c r="A4" s="13">
        <v>3</v>
      </c>
      <c r="B4" s="9" t="s">
        <v>28</v>
      </c>
      <c r="C4" s="11" t="s">
        <v>17</v>
      </c>
      <c r="D4" s="11" t="s">
        <v>24</v>
      </c>
      <c r="E4" s="9">
        <v>1209022</v>
      </c>
      <c r="F4" s="9" t="s">
        <v>23</v>
      </c>
      <c r="G4" s="5" t="s">
        <v>33</v>
      </c>
      <c r="H4" s="11" t="s">
        <v>21</v>
      </c>
      <c r="I4" s="6">
        <v>0.56000000000000005</v>
      </c>
      <c r="J4" s="9" t="s">
        <v>38</v>
      </c>
      <c r="K4" s="7">
        <v>799999.65</v>
      </c>
      <c r="L4" s="7">
        <v>479999</v>
      </c>
      <c r="M4" s="2">
        <v>320000.65000000002</v>
      </c>
      <c r="N4" s="3">
        <v>0.6</v>
      </c>
      <c r="O4" s="7">
        <v>479999</v>
      </c>
    </row>
    <row r="5" spans="1:15" s="4" customFormat="1" ht="30" x14ac:dyDescent="0.25">
      <c r="A5" s="13">
        <v>4</v>
      </c>
      <c r="B5" s="9" t="s">
        <v>32</v>
      </c>
      <c r="C5" s="11" t="s">
        <v>17</v>
      </c>
      <c r="D5" s="11" t="s">
        <v>27</v>
      </c>
      <c r="E5" s="9">
        <v>1209052</v>
      </c>
      <c r="F5" s="9" t="s">
        <v>23</v>
      </c>
      <c r="G5" s="5" t="s">
        <v>37</v>
      </c>
      <c r="H5" s="11" t="s">
        <v>21</v>
      </c>
      <c r="I5" s="6">
        <v>0.8</v>
      </c>
      <c r="J5" s="9" t="s">
        <v>42</v>
      </c>
      <c r="K5" s="7">
        <v>363120</v>
      </c>
      <c r="L5" s="7">
        <v>199716</v>
      </c>
      <c r="M5" s="2">
        <v>163404</v>
      </c>
      <c r="N5" s="3">
        <v>0.55000000000000004</v>
      </c>
      <c r="O5" s="7">
        <v>199716</v>
      </c>
    </row>
    <row r="6" spans="1:15" s="4" customFormat="1" ht="45" x14ac:dyDescent="0.25">
      <c r="A6" s="13">
        <v>5</v>
      </c>
      <c r="B6" s="9" t="s">
        <v>30</v>
      </c>
      <c r="C6" s="11" t="s">
        <v>17</v>
      </c>
      <c r="D6" s="11" t="s">
        <v>26</v>
      </c>
      <c r="E6" s="9">
        <v>1209062</v>
      </c>
      <c r="F6" s="9" t="s">
        <v>23</v>
      </c>
      <c r="G6" s="5" t="s">
        <v>35</v>
      </c>
      <c r="H6" s="11" t="s">
        <v>21</v>
      </c>
      <c r="I6" s="6">
        <v>1.5049999999999999</v>
      </c>
      <c r="J6" s="9" t="s">
        <v>39</v>
      </c>
      <c r="K6" s="7">
        <v>921584.49</v>
      </c>
      <c r="L6" s="7">
        <v>460792</v>
      </c>
      <c r="M6" s="2">
        <v>460792.49</v>
      </c>
      <c r="N6" s="3">
        <v>0.5</v>
      </c>
      <c r="O6" s="7">
        <v>460792</v>
      </c>
    </row>
    <row r="7" spans="1:15" s="4" customFormat="1" ht="60" x14ac:dyDescent="0.25">
      <c r="A7" s="13">
        <v>6</v>
      </c>
      <c r="B7" s="9" t="s">
        <v>29</v>
      </c>
      <c r="C7" s="11" t="s">
        <v>17</v>
      </c>
      <c r="D7" s="11" t="s">
        <v>25</v>
      </c>
      <c r="E7" s="9">
        <v>1209033</v>
      </c>
      <c r="F7" s="9" t="s">
        <v>23</v>
      </c>
      <c r="G7" s="5" t="s">
        <v>34</v>
      </c>
      <c r="H7" s="11" t="s">
        <v>21</v>
      </c>
      <c r="I7" s="6">
        <v>1.226</v>
      </c>
      <c r="J7" s="9" t="s">
        <v>40</v>
      </c>
      <c r="K7" s="7">
        <v>1333467.3899999999</v>
      </c>
      <c r="L7" s="7">
        <f>ROUNDDOWN(K7*N7,2)</f>
        <v>1066773.9099999999</v>
      </c>
      <c r="M7" s="2">
        <f>K7-L7</f>
        <v>266693.48</v>
      </c>
      <c r="N7" s="3">
        <v>0.8</v>
      </c>
      <c r="O7" s="7">
        <f>L7</f>
        <v>1066773.9099999999</v>
      </c>
    </row>
    <row r="8" spans="1:15" s="4" customFormat="1" ht="30" x14ac:dyDescent="0.25">
      <c r="A8" s="13">
        <v>7</v>
      </c>
      <c r="B8" s="9" t="s">
        <v>31</v>
      </c>
      <c r="C8" s="11" t="s">
        <v>17</v>
      </c>
      <c r="D8" s="11" t="s">
        <v>27</v>
      </c>
      <c r="E8" s="9">
        <v>1209052</v>
      </c>
      <c r="F8" s="9" t="s">
        <v>23</v>
      </c>
      <c r="G8" s="5" t="s">
        <v>36</v>
      </c>
      <c r="H8" s="11" t="s">
        <v>21</v>
      </c>
      <c r="I8" s="6">
        <v>0.73899999999999999</v>
      </c>
      <c r="J8" s="10" t="s">
        <v>41</v>
      </c>
      <c r="K8" s="7">
        <v>332771.7</v>
      </c>
      <c r="L8" s="7">
        <v>183024</v>
      </c>
      <c r="M8" s="2">
        <v>149747.70000000001</v>
      </c>
      <c r="N8" s="3">
        <v>0.55000000000000004</v>
      </c>
      <c r="O8" s="7">
        <v>183024</v>
      </c>
    </row>
    <row r="9" spans="1:15" s="4" customFormat="1" x14ac:dyDescent="0.25">
      <c r="A9" s="29" t="s">
        <v>43</v>
      </c>
      <c r="B9" s="30"/>
      <c r="C9" s="30"/>
      <c r="D9" s="30"/>
      <c r="E9" s="30"/>
      <c r="F9" s="30"/>
      <c r="G9" s="31"/>
      <c r="H9" s="11"/>
      <c r="I9" s="25">
        <f>SUM(I2:I8)</f>
        <v>7.57</v>
      </c>
      <c r="J9" s="10"/>
      <c r="K9" s="7">
        <f>SUM(K2:K8)</f>
        <v>5330943.2299999995</v>
      </c>
      <c r="L9" s="7">
        <f t="shared" ref="L9:O9" si="0">SUM(L2:L8)</f>
        <v>3654304.91</v>
      </c>
      <c r="M9" s="7">
        <f t="shared" si="0"/>
        <v>1676638.32</v>
      </c>
      <c r="N9" s="7"/>
      <c r="O9" s="7">
        <f t="shared" si="0"/>
        <v>3654304.91</v>
      </c>
    </row>
    <row r="13" spans="1:15" x14ac:dyDescent="0.25">
      <c r="L13" s="8"/>
      <c r="M13" s="8"/>
    </row>
  </sheetData>
  <protectedRanges>
    <protectedRange sqref="D2:D9" name="Rozstęp1"/>
    <protectedRange sqref="B2:B9" name="Rozstęp1_1"/>
    <protectedRange sqref="F2:F9" name="Rozstęp1_3"/>
    <protectedRange sqref="G2:G9" name="Rozstęp1_4"/>
    <protectedRange sqref="I2:I9" name="Rozstęp1_5"/>
    <protectedRange sqref="J6:J9 J2:J4" name="Rozstęp1_6"/>
    <protectedRange sqref="J5" name="Rozstęp1_3_1"/>
  </protectedRanges>
  <sortState ref="A2:O13">
    <sortCondition ref="F1"/>
  </sortState>
  <mergeCells count="1">
    <mergeCell ref="A9:G9"/>
  </mergeCells>
  <dataValidations count="2">
    <dataValidation type="list" allowBlank="1" showInputMessage="1" showErrorMessage="1" sqref="C2:D3 C4:C8" xr:uid="{62978A1F-8620-495A-AFF8-5F71A008783F}">
      <formula1>"N"</formula1>
    </dataValidation>
    <dataValidation type="list" allowBlank="1" showInputMessage="1" showErrorMessage="1" sqref="H2:H9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Mateusz Nocuń</cp:lastModifiedBy>
  <cp:lastPrinted>2023-08-02T07:26:23Z</cp:lastPrinted>
  <dcterms:created xsi:type="dcterms:W3CDTF">2019-02-25T10:53:14Z</dcterms:created>
  <dcterms:modified xsi:type="dcterms:W3CDTF">2023-08-09T12:15:29Z</dcterms:modified>
</cp:coreProperties>
</file>